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filterPrivacy="1" defaultThemeVersion="166925"/>
  <bookViews>
    <workbookView xWindow="65428" yWindow="65428" windowWidth="23256" windowHeight="12456" activeTab="0"/>
  </bookViews>
  <sheets>
    <sheet name="Calculator" sheetId="3" r:id="rId1"/>
    <sheet name="Variables" sheetId="7" state="very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<sst xmlns="http://schemas.openxmlformats.org/spreadsheetml/2006/main" count="41" uniqueCount="41">
  <si>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Effective Shear Rate Calculator</t>
  </si>
  <si>
    <t>Fluid's Kinematic Viscosity</t>
  </si>
  <si>
    <t>Rheonics variables</t>
  </si>
  <si>
    <t>Fres=</t>
  </si>
  <si>
    <t>Hz</t>
  </si>
  <si>
    <t>Output</t>
  </si>
  <si>
    <t>w=</t>
  </si>
  <si>
    <t>V=</t>
  </si>
  <si>
    <t>rad/s</t>
  </si>
  <si>
    <t>m/s</t>
  </si>
  <si>
    <t>Shear rate at sensor surface</t>
  </si>
  <si>
    <t>Fluid's Dynamic Viscosity</t>
  </si>
  <si>
    <t>Fluid's Density</t>
  </si>
  <si>
    <t>DV units</t>
  </si>
  <si>
    <t>KV units</t>
  </si>
  <si>
    <t>D units</t>
  </si>
  <si>
    <t>Information and Instructions</t>
  </si>
  <si>
    <t xml:space="preserve">Knowing the shear rate at which readings are measured, allow for easier comparison with offline instruments </t>
  </si>
  <si>
    <t>This correlation is only valid for Newtonian fluids</t>
  </si>
  <si>
    <t>Parameter</t>
  </si>
  <si>
    <t>Value</t>
  </si>
  <si>
    <t>Units</t>
  </si>
  <si>
    <t>Read more:</t>
  </si>
  <si>
    <t xml:space="preserve">Input </t>
  </si>
  <si>
    <t>s-1</t>
  </si>
  <si>
    <t>Input the Kinematic Viscosity or the Dynamic Viscosity and Density.</t>
  </si>
  <si>
    <t>Estimating effective shear rate for type SR Sensors</t>
  </si>
  <si>
    <t>Density Coeff</t>
  </si>
  <si>
    <t>DV Coeff</t>
  </si>
  <si>
    <t>1: KV. 2: DV and D</t>
  </si>
  <si>
    <t>Variables Used</t>
  </si>
  <si>
    <t>KV Coeff</t>
  </si>
  <si>
    <t>1: m2/s. 2: St. 3:cSt.</t>
  </si>
  <si>
    <t>Coefficients from Units changes</t>
  </si>
  <si>
    <t>Custom selections - Units</t>
  </si>
  <si>
    <t>1: kg/m3. 2: g/cc. 3: g/L</t>
  </si>
  <si>
    <t>1: Pa.s. 2: mPa.s.</t>
  </si>
  <si>
    <t>Version: V1.0</t>
  </si>
  <si>
    <t>Tool ID: RCT-ESR-XLS-2403</t>
  </si>
  <si>
    <t>This calculator is used to estimate the shear rate at which Rheonics Type-SR Sensors measure viscosity.</t>
  </si>
  <si>
    <t xml:space="preserve">This is only a qualitative estimate and should not be taken as a quantitative value for comparison to rheometers as this simplified model does not take into account other fluid considerations like viscoelasticity.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</si>
</sst>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_ ;[Red]\-0.00\ "/>
    <numFmt numFmtId="166" formatCode="0.000_ ;[Red]\-0.0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DaxlinePro-Light"/>
      <family val="3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u val="single"/>
      <sz val="11"/>
      <color theme="10"/>
      <name val="Calibri"/>
      <family val="2"/>
      <scheme val="minor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Protection="1">
      <protection locked="0"/>
    </xf>
    <xf numFmtId="0" fontId="5" fillId="0" borderId="0" xfId="0" applyFont="1"/>
    <xf numFmtId="0" fontId="4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165" fontId="0" fillId="5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66" fontId="0" fillId="4" borderId="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0" borderId="3" xfId="0" applyBorder="1" applyProtection="1">
      <protection hidden="1"/>
    </xf>
    <xf numFmtId="0" fontId="0" fillId="0" borderId="3" xfId="0" applyBorder="1" applyProtection="1">
      <protection hidden="1"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20" applyBorder="1" applyAlignment="1">
      <alignment horizontal="center" vertical="center" wrapText="1"/>
    </xf>
    <xf numFmtId="0" fontId="7" fillId="0" borderId="12" xfId="2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7" borderId="12" xfId="0" applyNumberForma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4"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Variables!$C$7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Variables!$C$9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Variables!$C$10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Variables!$C$8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0</xdr:rowOff>
    </xdr:from>
    <xdr:ext cx="1571625" cy="523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0"/>
          <a:ext cx="1571625" cy="5238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4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7" Type="http://schemas.openxmlformats.org/officeDocument/2006/relationships/ctrlProp" Target="../ctrlProps/ctrlProp3.xml" /><Relationship Id="rId18" Type="http://schemas.openxmlformats.org/officeDocument/2006/relationships/ctrlProp" Target="../ctrlProps/ctrlProp14.x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17" Type="http://schemas.openxmlformats.org/officeDocument/2006/relationships/ctrlProp" Target="../ctrlProps/ctrlProp13.xml" /><Relationship Id="rId16" Type="http://schemas.openxmlformats.org/officeDocument/2006/relationships/ctrlProp" Target="../ctrlProps/ctrlProp12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9" Type="http://schemas.openxmlformats.org/officeDocument/2006/relationships/ctrlProp" Target="../ctrlProps/ctrlProp5.xml" /><Relationship Id="rId13" Type="http://schemas.openxmlformats.org/officeDocument/2006/relationships/ctrlProp" Target="../ctrlProps/ctrlProp9.xml" /><Relationship Id="rId10" Type="http://schemas.openxmlformats.org/officeDocument/2006/relationships/ctrlProp" Target="../ctrlProps/ctrlProp6.xml" /><Relationship Id="rId1" Type="http://schemas.openxmlformats.org/officeDocument/2006/relationships/hyperlink" Target="https://rheonics.com/estimating-effective-shear-rate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90D5-FF4E-41C5-AF17-F222752782CE}">
  <dimension ref="B1:G19"/>
  <sheetViews>
    <sheetView showGridLines="0" tabSelected="1" zoomScale="118" zoomScaleNormal="118" workbookViewId="0" topLeftCell="A1">
      <selection activeCell="C6" sqref="C6"/>
    </sheetView>
  </sheetViews>
  <sheetFormatPr defaultColWidth="0" defaultRowHeight="15" zeroHeight="1"/>
  <cols>
    <col min="1" max="1" width="8.8515625" style="0" customWidth="1"/>
    <col min="2" max="2" width="4.7109375" style="0" customWidth="1"/>
    <col min="3" max="3" width="21.57421875" style="0" customWidth="1"/>
    <col min="4" max="4" width="35.140625" style="0" customWidth="1"/>
    <col min="5" max="5" width="15.28125" style="0" customWidth="1"/>
    <col min="6" max="6" width="18.8515625" style="0" customWidth="1"/>
    <col min="7" max="7" width="17.8515625" style="0" customWidth="1"/>
    <col min="8" max="8" width="8.8515625" style="0" customWidth="1"/>
    <col min="9" max="16384" width="8.8515625" style="0" hidden="1" customWidth="1"/>
  </cols>
  <sheetData>
    <row r="1" spans="2:7" ht="43.2" customHeight="1">
      <c r="B1" s="35"/>
      <c r="C1" s="36"/>
      <c r="D1" s="22" t="s">
        <v>0</v>
      </c>
      <c r="E1" s="23"/>
      <c r="F1" s="23"/>
      <c r="G1" s="23"/>
    </row>
    <row r="2" spans="2:7" ht="15">
      <c r="B2" s="59" t="s">
        <v>38</v>
      </c>
      <c r="C2" s="60"/>
      <c r="D2" s="61"/>
      <c r="E2" s="56" t="s">
        <v>37</v>
      </c>
      <c r="F2" s="57"/>
      <c r="G2" s="58"/>
    </row>
    <row r="3" spans="2:7" ht="15">
      <c r="B3" s="6"/>
      <c r="C3" s="6"/>
      <c r="D3" s="6"/>
      <c r="E3" s="6"/>
      <c r="F3" s="10"/>
      <c r="G3" s="7"/>
    </row>
    <row r="4" spans="2:7" ht="21">
      <c r="B4" s="27" t="s">
        <v>16</v>
      </c>
      <c r="C4" s="28"/>
      <c r="D4" s="28"/>
      <c r="E4" s="28"/>
      <c r="F4" s="28"/>
      <c r="G4" s="42"/>
    </row>
    <row r="5" spans="2:7" ht="15">
      <c r="B5" s="43" t="s">
        <v>39</v>
      </c>
      <c r="C5" s="8"/>
      <c r="D5" s="8"/>
      <c r="E5" s="44"/>
      <c r="F5" s="45"/>
      <c r="G5" s="53" t="s">
        <v>22</v>
      </c>
    </row>
    <row r="6" spans="2:7" ht="14.4" customHeight="1">
      <c r="B6" s="46" t="s">
        <v>17</v>
      </c>
      <c r="C6" s="47"/>
      <c r="D6" s="47"/>
      <c r="E6" s="47"/>
      <c r="F6" s="45"/>
      <c r="G6" s="54" t="s">
        <v>26</v>
      </c>
    </row>
    <row r="7" spans="2:7" ht="15">
      <c r="B7" s="48" t="s">
        <v>18</v>
      </c>
      <c r="C7" s="49"/>
      <c r="D7" s="49"/>
      <c r="E7" s="49"/>
      <c r="F7" s="49"/>
      <c r="G7" s="54"/>
    </row>
    <row r="8" spans="2:7" ht="14.4" customHeight="1">
      <c r="B8" s="50" t="s">
        <v>25</v>
      </c>
      <c r="C8" s="44"/>
      <c r="D8" s="44"/>
      <c r="E8" s="44"/>
      <c r="F8" s="44"/>
      <c r="G8" s="54"/>
    </row>
    <row r="9" spans="2:7" ht="25.2" customHeight="1">
      <c r="B9" s="51" t="s">
        <v>40</v>
      </c>
      <c r="C9" s="52"/>
      <c r="D9" s="52"/>
      <c r="E9" s="52"/>
      <c r="F9" s="52"/>
      <c r="G9" s="55"/>
    </row>
    <row r="10" spans="3:7" ht="15">
      <c r="C10" s="1"/>
      <c r="D10" s="1"/>
      <c r="E10" s="2"/>
      <c r="F10" s="2"/>
      <c r="G10" s="2"/>
    </row>
    <row r="11" spans="2:7" s="4" customFormat="1" ht="21">
      <c r="B11" s="24" t="s">
        <v>23</v>
      </c>
      <c r="C11" s="25"/>
      <c r="D11" s="25"/>
      <c r="E11" s="25"/>
      <c r="F11" s="25"/>
      <c r="G11" s="41"/>
    </row>
    <row r="12" spans="2:7" s="4" customFormat="1" ht="21">
      <c r="B12" s="26" t="s">
        <v>19</v>
      </c>
      <c r="C12" s="26"/>
      <c r="D12" s="9" t="s">
        <v>20</v>
      </c>
      <c r="E12" s="38" t="s">
        <v>21</v>
      </c>
      <c r="F12" s="39"/>
      <c r="G12" s="40"/>
    </row>
    <row r="13" spans="2:7" ht="21" customHeight="1">
      <c r="B13" s="21" t="s">
        <v>1</v>
      </c>
      <c r="C13" s="21"/>
      <c r="D13" s="12">
        <v>1000</v>
      </c>
      <c r="E13" s="18"/>
      <c r="F13" s="20"/>
      <c r="G13" s="19"/>
    </row>
    <row r="14" spans="2:7" ht="21" customHeight="1">
      <c r="B14" s="21" t="s">
        <v>11</v>
      </c>
      <c r="C14" s="21"/>
      <c r="D14" s="11">
        <v>1000</v>
      </c>
      <c r="E14" s="18"/>
      <c r="F14" s="20"/>
      <c r="G14" s="19"/>
    </row>
    <row r="15" spans="2:7" ht="21" customHeight="1">
      <c r="B15" s="18" t="s">
        <v>12</v>
      </c>
      <c r="C15" s="19"/>
      <c r="D15" s="17">
        <v>1</v>
      </c>
      <c r="E15" s="18"/>
      <c r="F15" s="20"/>
      <c r="G15" s="19"/>
    </row>
    <row r="16" spans="2:7" ht="15">
      <c r="B16" s="37"/>
      <c r="C16" s="37"/>
      <c r="D16" s="37"/>
      <c r="E16" s="37"/>
      <c r="F16" s="37"/>
      <c r="G16" s="37"/>
    </row>
    <row r="17" spans="2:7" ht="21">
      <c r="B17" s="24" t="s">
        <v>5</v>
      </c>
      <c r="C17" s="25"/>
      <c r="D17" s="5"/>
      <c r="E17" s="5"/>
      <c r="F17" s="5"/>
      <c r="G17" s="5"/>
    </row>
    <row r="18" spans="2:7" ht="26.4" customHeight="1">
      <c r="B18" s="18" t="s">
        <v>10</v>
      </c>
      <c r="C18" s="19"/>
      <c r="D18" s="62">
        <f>IF(Variables!C7=1,Variables!C4/SQRT(2*D13*Variables!G4/(Variables!C3)),Variables!C4/SQRT(2*D14*Variables!G3/(Variables!C3*D15*Variables!G2)))</f>
        <v>0.2287424138589211</v>
      </c>
      <c r="E18" s="18" t="s">
        <v>24</v>
      </c>
      <c r="F18" s="20"/>
      <c r="G18" s="19"/>
    </row>
    <row r="19" spans="2:7" ht="15">
      <c r="B19" s="3"/>
      <c r="C19" s="3"/>
      <c r="D19" s="3"/>
      <c r="E19" s="3"/>
      <c r="F19" s="3"/>
      <c r="G19" s="3"/>
    </row>
  </sheetData>
  <sheetProtection algorithmName="SHA-512" hashValue="PHn2NWfZfwU3mq7yLTfTJ2iaJPizPoZN3ZSD6stRnk36LqFtH7nbGMyHRGWhLlhUZEt0oaylpPAOT49hXTcZzg==" saltValue="uyi9+1mF/ugjN4BU9AKQQg==" spinCount="100000" sheet="1" objects="1" scenarios="1"/>
  <mergeCells count="21">
    <mergeCell ref="E18:G18"/>
    <mergeCell ref="E15:G15"/>
    <mergeCell ref="E14:G14"/>
    <mergeCell ref="E13:G13"/>
    <mergeCell ref="B9:F9"/>
    <mergeCell ref="G6:G9"/>
    <mergeCell ref="B1:C1"/>
    <mergeCell ref="D1:G1"/>
    <mergeCell ref="B2:D2"/>
    <mergeCell ref="B17:C17"/>
    <mergeCell ref="E12:G12"/>
    <mergeCell ref="B16:G16"/>
    <mergeCell ref="B11:G11"/>
    <mergeCell ref="B12:C12"/>
    <mergeCell ref="B13:C13"/>
    <mergeCell ref="E2:G2"/>
    <mergeCell ref="B4:G4"/>
    <mergeCell ref="B7:F7"/>
    <mergeCell ref="B15:C15"/>
    <mergeCell ref="B18:C18"/>
    <mergeCell ref="B14:C14"/>
  </mergeCells>
  <conditionalFormatting sqref="D13">
    <cfRule type="expression" priority="4" dxfId="0">
      <formula>IF(Variables!$C$7=1,TRUE,IF(Variables!$C$7=2,FALSE))</formula>
    </cfRule>
    <cfRule type="expression" priority="3" dxfId="1">
      <formula>IF(Variables!$C$7=2,TRUE,IF(Variables!$C$7=1,FALSE))</formula>
    </cfRule>
  </conditionalFormatting>
  <conditionalFormatting sqref="D14:D15">
    <cfRule type="expression" priority="2" dxfId="1">
      <formula>IF(Variables!$C$7=1,TRUE,IF(Variables!$C$7=2,FALSE))</formula>
    </cfRule>
    <cfRule type="expression" priority="1" dxfId="0">
      <formula>IF(Variables!$C$7=2,TRUE,IF(Variables!$C$7=1,FALSE))</formula>
    </cfRule>
  </conditionalFormatting>
  <hyperlinks>
    <hyperlink ref="G6:G8" r:id="rId1" display="Estimating effective shear rate for type SR Sensors"/>
  </hyperlinks>
  <printOptions/>
  <pageMargins left="0.7" right="0.7" top="0.75" bottom="0.75" header="0.3" footer="0.3"/>
  <pageSetup horizontalDpi="600" verticalDpi="600" orientation="portrait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IF(Variables!$C$7=1,TRUE,IF(Variables!$C$7=2,FALSE))</xm:f>
            <x14:dxf>
              <fill>
                <patternFill>
                  <bgColor rgb="FFFFFF00"/>
                </patternFill>
              </fill>
            </x14:dxf>
          </x14:cfRule>
          <x14:cfRule type="expression" priority="3">
            <xm:f>IF(Variables!$C$7=2,TRUE,IF(Variables!$C$7=1,FALSE))</xm:f>
            <x14:dxf>
              <fill>
                <patternFill>
                  <bgColor theme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">
            <xm:f>IF(Variables!$C$7=1,TRUE,IF(Variables!$C$7=2,FALSE))</xm:f>
            <x14:dxf>
              <fill>
                <patternFill>
                  <bgColor theme="2"/>
                </patternFill>
              </fill>
            </x14:dxf>
          </x14:cfRule>
          <x14:cfRule type="expression" priority="1">
            <xm:f>IF(Variables!$C$7=2,TRUE,IF(Variables!$C$7=1,FALSE))</xm:f>
            <x14:dxf>
              <fill>
                <patternFill>
                  <bgColor rgb="FFFFFF00"/>
                </patternFill>
              </fill>
            </x14:dxf>
          </x14:cfRule>
          <xm:sqref>D14:D15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E62C-5C4B-426F-A4FE-6FA39A009AF6}">
  <dimension ref="B1:G10"/>
  <sheetViews>
    <sheetView workbookViewId="0" topLeftCell="A1">
      <selection activeCell="D8" sqref="D8"/>
    </sheetView>
  </sheetViews>
  <sheetFormatPr defaultColWidth="9.140625" defaultRowHeight="15"/>
  <cols>
    <col min="2" max="2" width="16.140625" style="0" bestFit="1" customWidth="1"/>
    <col min="3" max="3" width="12.00390625" style="0" bestFit="1" customWidth="1"/>
    <col min="4" max="4" width="20.00390625" style="0" customWidth="1"/>
    <col min="5" max="5" width="17.00390625" style="0" customWidth="1"/>
    <col min="6" max="6" width="27.28125" style="0" bestFit="1" customWidth="1"/>
    <col min="7" max="7" width="6.00390625" style="0" bestFit="1" customWidth="1"/>
  </cols>
  <sheetData>
    <row r="1" spans="2:7" ht="15">
      <c r="B1" s="29" t="s">
        <v>2</v>
      </c>
      <c r="C1" s="30"/>
      <c r="D1" s="31"/>
      <c r="E1" s="15"/>
      <c r="F1" s="29" t="s">
        <v>33</v>
      </c>
      <c r="G1" s="31"/>
    </row>
    <row r="2" spans="2:7" ht="15">
      <c r="B2" s="13" t="s">
        <v>3</v>
      </c>
      <c r="C2" s="33">
        <v>7500</v>
      </c>
      <c r="D2" s="14" t="s">
        <v>4</v>
      </c>
      <c r="E2" s="16"/>
      <c r="F2" s="13" t="s">
        <v>27</v>
      </c>
      <c r="G2" s="34">
        <f>IF(C10=1,1,IF(C10=3,1,IF(C10=2,1000,"Error")))</f>
        <v>1</v>
      </c>
    </row>
    <row r="3" spans="2:7" ht="15">
      <c r="B3" s="13" t="s">
        <v>6</v>
      </c>
      <c r="C3" s="33">
        <f>2*PI()*C2</f>
        <v>47123.8898038469</v>
      </c>
      <c r="D3" s="14" t="s">
        <v>8</v>
      </c>
      <c r="E3" s="16"/>
      <c r="F3" s="13" t="s">
        <v>28</v>
      </c>
      <c r="G3" s="34">
        <f>IF(C9=1,1,IF(C9=2,0.001,"Error"))</f>
        <v>1</v>
      </c>
    </row>
    <row r="4" spans="2:7" ht="15">
      <c r="B4" s="13" t="s">
        <v>7</v>
      </c>
      <c r="C4" s="33">
        <f>C3*10^-6</f>
        <v>0.047123889803846894</v>
      </c>
      <c r="D4" s="14" t="s">
        <v>9</v>
      </c>
      <c r="E4" s="16"/>
      <c r="F4" s="13" t="s">
        <v>31</v>
      </c>
      <c r="G4" s="34">
        <f>IF(C8=1,1,IF(C8=2,0.0001,IF(C8=3,0.000001,"Error")))</f>
        <v>1</v>
      </c>
    </row>
    <row r="6" spans="2:4" ht="15">
      <c r="B6" s="32" t="s">
        <v>34</v>
      </c>
      <c r="C6" s="32"/>
      <c r="D6" s="32"/>
    </row>
    <row r="7" spans="2:4" ht="15">
      <c r="B7" s="13" t="s">
        <v>30</v>
      </c>
      <c r="C7" s="34">
        <v>1</v>
      </c>
      <c r="D7" s="13" t="s">
        <v>29</v>
      </c>
    </row>
    <row r="8" spans="2:4" ht="15">
      <c r="B8" s="13" t="s">
        <v>14</v>
      </c>
      <c r="C8" s="34">
        <v>1</v>
      </c>
      <c r="D8" s="13" t="s">
        <v>32</v>
      </c>
    </row>
    <row r="9" spans="2:4" ht="15">
      <c r="B9" s="13" t="s">
        <v>13</v>
      </c>
      <c r="C9" s="34">
        <v>1</v>
      </c>
      <c r="D9" s="13" t="s">
        <v>36</v>
      </c>
    </row>
    <row r="10" spans="2:4" ht="15">
      <c r="B10" s="13" t="s">
        <v>15</v>
      </c>
      <c r="C10" s="34">
        <v>1</v>
      </c>
      <c r="D10" s="13" t="s">
        <v>35</v>
      </c>
    </row>
  </sheetData>
  <sheetProtection algorithmName="SHA-512" hashValue="G/M1zHNr2akk7ND55tPakrBMSM07dLaiycJZ5R0eIZIwnmIVfo0aMGPR/I0+WG4p5YUhrMPpRVlmG3PQgi4uYw==" saltValue="UhMlFO3xsx/0pQZibtbpRg==" spinCount="100000" sheet="1" objects="1" scenarios="1"/>
  <mergeCells count="3">
    <mergeCell ref="B1:D1"/>
    <mergeCell ref="F1:G1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2024-03-14T11:21:55Z</dcterms:created>
  <dcterms:modified xsi:type="dcterms:W3CDTF">2024-04-17T17:27:31Z</dcterms:modified>
  <cp:category/>
  <cp:version/>
  <cp:contentType/>
  <cp:contentStatus/>
</cp:coreProperties>
</file>